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1C8293CD-EA14-4E61-898B-C757D4EABD94}" xr6:coauthVersionLast="47" xr6:coauthVersionMax="47" xr10:uidLastSave="{00000000-0000-0000-0000-000000000000}"/>
  <bookViews>
    <workbookView xWindow="-120" yWindow="-120" windowWidth="29040" windowHeight="15720" xr2:uid="{AE0D69FD-CDB5-4FF6-AB63-51E8CFA7BB62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L5" i="2"/>
  <c r="N5" i="2" s="1"/>
  <c r="I6" i="2"/>
  <c r="L6" i="2"/>
  <c r="N6" i="2" s="1"/>
  <c r="I7" i="2"/>
  <c r="L7" i="2"/>
  <c r="N7" i="2" s="1"/>
  <c r="I8" i="2"/>
  <c r="L8" i="2"/>
  <c r="N8" i="2" s="1"/>
  <c r="I9" i="2"/>
  <c r="L9" i="2"/>
  <c r="N9" i="2" s="1"/>
  <c r="I10" i="2"/>
  <c r="L10" i="2"/>
  <c r="N10" i="2" s="1"/>
  <c r="I11" i="2"/>
  <c r="L11" i="2"/>
  <c r="N11" i="2" s="1"/>
  <c r="D12" i="2"/>
  <c r="G12" i="2"/>
  <c r="H12" i="2"/>
  <c r="I13" i="2" s="1"/>
  <c r="J12" i="2"/>
  <c r="M12" i="2"/>
  <c r="P9" i="2" l="1"/>
  <c r="P7" i="2"/>
  <c r="P6" i="2"/>
  <c r="P10" i="2"/>
  <c r="I14" i="2"/>
  <c r="L12" i="2"/>
  <c r="N13" i="2" s="1"/>
  <c r="Q13" i="2"/>
  <c r="N14" i="2"/>
  <c r="P5" i="2"/>
  <c r="P8" i="2"/>
  <c r="P11" i="2"/>
  <c r="P12" i="2" l="1"/>
  <c r="R11" i="2"/>
  <c r="R8" i="2"/>
  <c r="R5" i="2"/>
  <c r="R7" i="2"/>
  <c r="R9" i="2"/>
  <c r="R6" i="2"/>
  <c r="R10" i="2"/>
  <c r="R12" i="2"/>
  <c r="Q14" i="2" l="1"/>
  <c r="S14" i="2" s="1"/>
</calcChain>
</file>

<file path=xl/sharedStrings.xml><?xml version="1.0" encoding="utf-8"?>
<sst xmlns="http://schemas.openxmlformats.org/spreadsheetml/2006/main" count="91" uniqueCount="54">
  <si>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</si>
  <si>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</si>
  <si>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</si>
  <si>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</si>
  <si>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</si>
  <si>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</si>
  <si>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</si>
  <si>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</si>
  <si>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</si>
  <si>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</si>
  <si>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</si>
  <si>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</si>
  <si>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</si>
  <si>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</si>
  <si>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</si>
  <si>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</si>
  <si>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</si>
  <si>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</si>
  <si>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</si>
  <si>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</si>
  <si>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</si>
  <si>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Other Parcels in Sale</t>
  </si>
  <si>
    <t>Land Table</t>
  </si>
  <si>
    <t>012-660-001-00</t>
  </si>
  <si>
    <t>1439 TANGLEWOOD</t>
  </si>
  <si>
    <t>PTA</t>
  </si>
  <si>
    <t>03-ARM'S LENGTH</t>
  </si>
  <si>
    <t>660</t>
  </si>
  <si>
    <t>DEFAULT</t>
  </si>
  <si>
    <t>IMPROVED RESIDENTIAL PROPERTY</t>
  </si>
  <si>
    <t>RURAL RESIDENTIAL</t>
  </si>
  <si>
    <t>WD</t>
  </si>
  <si>
    <t>012-660-004-00</t>
  </si>
  <si>
    <t>1465 TANGLEWOOD</t>
  </si>
  <si>
    <t>012-660-025-00</t>
  </si>
  <si>
    <t>1372 TANGLEWOOD</t>
  </si>
  <si>
    <t>012-660-031-00</t>
  </si>
  <si>
    <t>1450 TANGLEWOOD</t>
  </si>
  <si>
    <t>012-660-033-00</t>
  </si>
  <si>
    <t>1444 TANGLEWOOD</t>
  </si>
  <si>
    <t>012-660-035-00</t>
  </si>
  <si>
    <t>1418 TANGLEWOOD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</si>
  <si>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</si>
  <si>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</si>
  <si>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</si>
  <si>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</si>
  <si>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</si>
  <si>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</si>
  <si>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</si>
  <si>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</si>
  <si>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Class</t>
  </si>
  <si>
    <t>Bldg Dep</t>
  </si>
  <si>
    <t>NBHD 660 TANGLEWOOD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</si>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</sst>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E710-8BA0-45C6-923B-F80232BDA193}">
  <sheetPr>
    <pageSetUpPr fitToPage="1"/>
  </sheetPr>
  <dimension ref="A1:BJ17"/>
  <sheetViews>
    <sheetView tabSelected="1" topLeftCell="C1" workbookViewId="0">
      <selection activeCell="M17" sqref="M17:N17"/>
    </sheetView>
  </sheetViews>
  <sheetFormatPr defaultRowHeight="15" x14ac:dyDescent="0.25"/>
  <cols>
    <col min="1" max="1" width="14.28515625" bestFit="1" customWidth="1"/>
    <col min="2" max="2" width="18.57031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2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32.28515625" bestFit="1" customWidth="1"/>
    <col min="21" max="21" width="10.7109375" style="7" bestFit="1" customWidth="1"/>
    <col min="22" max="22" width="19.42578125" bestFit="1" customWidth="1"/>
    <col min="23" max="23" width="18.5703125" bestFit="1" customWidth="1"/>
    <col min="24" max="24" width="5.42578125" bestFit="1" customWidth="1"/>
    <col min="25" max="25" width="8.85546875" bestFit="1" customWidth="1"/>
  </cols>
  <sheetData>
    <row r="1" spans="1:62" ht="23.25" x14ac:dyDescent="0.35">
      <c r="C1" s="47" t="s">
        <v>52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4" spans="1:62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6" t="s">
        <v>14</v>
      </c>
      <c r="P4" s="31" t="s">
        <v>15</v>
      </c>
      <c r="Q4" s="36" t="s">
        <v>16</v>
      </c>
      <c r="R4" s="41" t="s">
        <v>17</v>
      </c>
      <c r="S4" s="1" t="s">
        <v>18</v>
      </c>
      <c r="T4" s="1" t="s">
        <v>19</v>
      </c>
      <c r="U4" s="6" t="s">
        <v>20</v>
      </c>
      <c r="V4" s="1" t="s">
        <v>21</v>
      </c>
      <c r="W4" s="1" t="s">
        <v>22</v>
      </c>
      <c r="X4" s="1" t="s">
        <v>50</v>
      </c>
      <c r="Y4" s="1" t="s">
        <v>51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5">
      <c r="A5" t="s">
        <v>23</v>
      </c>
      <c r="B5" t="s">
        <v>24</v>
      </c>
      <c r="C5" s="17">
        <v>44124</v>
      </c>
      <c r="D5" s="7">
        <v>240000</v>
      </c>
      <c r="E5" t="s">
        <v>25</v>
      </c>
      <c r="F5" t="s">
        <v>26</v>
      </c>
      <c r="G5" s="7">
        <v>240000</v>
      </c>
      <c r="H5" s="7">
        <v>115500</v>
      </c>
      <c r="I5" s="12">
        <f t="shared" ref="I5:I11" si="0">H5/G5*100</f>
        <v>48.125</v>
      </c>
      <c r="J5" s="7">
        <v>231034</v>
      </c>
      <c r="K5" s="7">
        <v>20825</v>
      </c>
      <c r="L5" s="7">
        <f t="shared" ref="L5:L11" si="1">G5-K5</f>
        <v>219175</v>
      </c>
      <c r="M5" s="7">
        <v>215546.4375</v>
      </c>
      <c r="N5" s="22">
        <f t="shared" ref="N5:N11" si="2">L5/M5</f>
        <v>1.0168342494642251</v>
      </c>
      <c r="O5" s="27">
        <v>1496</v>
      </c>
      <c r="P5" s="32">
        <f t="shared" ref="P5:P11" si="3">L5/O5</f>
        <v>146.50735294117646</v>
      </c>
      <c r="Q5" s="37" t="s">
        <v>27</v>
      </c>
      <c r="R5" s="42">
        <f>ABS(N14-N5)*100</f>
        <v>3.982604946755175</v>
      </c>
      <c r="S5" t="s">
        <v>28</v>
      </c>
      <c r="T5" t="s">
        <v>29</v>
      </c>
      <c r="U5" s="7">
        <v>20825</v>
      </c>
      <c r="W5" t="s">
        <v>30</v>
      </c>
      <c r="X5">
        <v>401</v>
      </c>
      <c r="Y5">
        <v>69</v>
      </c>
      <c r="AJ5" s="2"/>
      <c r="BA5" s="2"/>
      <c r="BC5" s="2"/>
    </row>
    <row r="6" spans="1:62" x14ac:dyDescent="0.25">
      <c r="A6" t="s">
        <v>23</v>
      </c>
      <c r="B6" t="s">
        <v>24</v>
      </c>
      <c r="C6" s="17">
        <v>44371</v>
      </c>
      <c r="D6" s="7">
        <v>264900</v>
      </c>
      <c r="E6" t="s">
        <v>31</v>
      </c>
      <c r="F6" t="s">
        <v>26</v>
      </c>
      <c r="G6" s="7">
        <v>264900</v>
      </c>
      <c r="H6" s="7">
        <v>115500</v>
      </c>
      <c r="I6" s="12">
        <f t="shared" si="0"/>
        <v>43.601359003397512</v>
      </c>
      <c r="J6" s="7">
        <v>231034</v>
      </c>
      <c r="K6" s="7">
        <v>20825</v>
      </c>
      <c r="L6" s="7">
        <f t="shared" si="1"/>
        <v>244075</v>
      </c>
      <c r="M6" s="7">
        <v>215546.4375</v>
      </c>
      <c r="N6" s="22">
        <f t="shared" si="2"/>
        <v>1.1323545999223485</v>
      </c>
      <c r="O6" s="27">
        <v>1496</v>
      </c>
      <c r="P6" s="32">
        <f t="shared" si="3"/>
        <v>163.15173796791444</v>
      </c>
      <c r="Q6" s="37" t="s">
        <v>27</v>
      </c>
      <c r="R6" s="42">
        <f>ABS(N14-N6)*100</f>
        <v>7.5694300990571728</v>
      </c>
      <c r="S6" t="s">
        <v>28</v>
      </c>
      <c r="T6" t="s">
        <v>29</v>
      </c>
      <c r="U6" s="7">
        <v>20825</v>
      </c>
      <c r="W6" t="s">
        <v>30</v>
      </c>
      <c r="X6">
        <v>401</v>
      </c>
      <c r="Y6">
        <v>69</v>
      </c>
    </row>
    <row r="7" spans="1:62" x14ac:dyDescent="0.25">
      <c r="A7" t="s">
        <v>32</v>
      </c>
      <c r="B7" t="s">
        <v>33</v>
      </c>
      <c r="C7" s="17">
        <v>44355</v>
      </c>
      <c r="D7" s="7">
        <v>285000</v>
      </c>
      <c r="E7" t="s">
        <v>31</v>
      </c>
      <c r="F7" t="s">
        <v>26</v>
      </c>
      <c r="G7" s="7">
        <v>285000</v>
      </c>
      <c r="H7" s="7">
        <v>124100</v>
      </c>
      <c r="I7" s="12">
        <f t="shared" si="0"/>
        <v>43.543859649122808</v>
      </c>
      <c r="J7" s="7">
        <v>248189</v>
      </c>
      <c r="K7" s="7">
        <v>32470</v>
      </c>
      <c r="L7" s="7">
        <f t="shared" si="1"/>
        <v>252530</v>
      </c>
      <c r="M7" s="7">
        <v>221196.34375</v>
      </c>
      <c r="N7" s="22">
        <f t="shared" si="2"/>
        <v>1.1416553986326909</v>
      </c>
      <c r="O7" s="27">
        <v>1630</v>
      </c>
      <c r="P7" s="32">
        <f t="shared" si="3"/>
        <v>154.92638036809817</v>
      </c>
      <c r="Q7" s="37" t="s">
        <v>27</v>
      </c>
      <c r="R7" s="42">
        <f>ABS(N14-N7)*100</f>
        <v>8.4995099700914132</v>
      </c>
      <c r="S7" t="s">
        <v>28</v>
      </c>
      <c r="T7" t="s">
        <v>29</v>
      </c>
      <c r="U7" s="7">
        <v>23450</v>
      </c>
      <c r="W7" t="s">
        <v>30</v>
      </c>
      <c r="X7">
        <v>401</v>
      </c>
      <c r="Y7">
        <v>69</v>
      </c>
    </row>
    <row r="8" spans="1:62" x14ac:dyDescent="0.25">
      <c r="A8" t="s">
        <v>34</v>
      </c>
      <c r="B8" t="s">
        <v>35</v>
      </c>
      <c r="C8" s="17">
        <v>44412</v>
      </c>
      <c r="D8" s="7">
        <v>285000</v>
      </c>
      <c r="E8" t="s">
        <v>31</v>
      </c>
      <c r="F8" t="s">
        <v>26</v>
      </c>
      <c r="G8" s="7">
        <v>285000</v>
      </c>
      <c r="H8" s="7">
        <v>123100</v>
      </c>
      <c r="I8" s="12">
        <f t="shared" si="0"/>
        <v>43.192982456140349</v>
      </c>
      <c r="J8" s="7">
        <v>246120</v>
      </c>
      <c r="K8" s="7">
        <v>21000</v>
      </c>
      <c r="L8" s="7">
        <f t="shared" si="1"/>
        <v>264000</v>
      </c>
      <c r="M8" s="7">
        <v>230836.046875</v>
      </c>
      <c r="N8" s="22">
        <f t="shared" si="2"/>
        <v>1.1436688661669838</v>
      </c>
      <c r="O8" s="27">
        <v>1579</v>
      </c>
      <c r="P8" s="32">
        <f t="shared" si="3"/>
        <v>167.19442685243826</v>
      </c>
      <c r="Q8" s="37" t="s">
        <v>27</v>
      </c>
      <c r="R8" s="42">
        <f>ABS(N14-N8)*100</f>
        <v>8.7008567235207011</v>
      </c>
      <c r="S8" t="s">
        <v>28</v>
      </c>
      <c r="T8" t="s">
        <v>29</v>
      </c>
      <c r="U8" s="7">
        <v>21000</v>
      </c>
      <c r="W8" t="s">
        <v>30</v>
      </c>
      <c r="X8">
        <v>401</v>
      </c>
      <c r="Y8">
        <v>70</v>
      </c>
    </row>
    <row r="9" spans="1:62" x14ac:dyDescent="0.25">
      <c r="A9" t="s">
        <v>36</v>
      </c>
      <c r="B9" t="s">
        <v>37</v>
      </c>
      <c r="C9" s="17">
        <v>43943</v>
      </c>
      <c r="D9" s="7">
        <v>339500</v>
      </c>
      <c r="E9" t="s">
        <v>31</v>
      </c>
      <c r="F9" t="s">
        <v>26</v>
      </c>
      <c r="G9" s="7">
        <v>339500</v>
      </c>
      <c r="H9" s="7">
        <v>178100</v>
      </c>
      <c r="I9" s="12">
        <f t="shared" si="0"/>
        <v>52.45949926362298</v>
      </c>
      <c r="J9" s="7">
        <v>356222</v>
      </c>
      <c r="K9" s="7">
        <v>28875</v>
      </c>
      <c r="L9" s="7">
        <f t="shared" si="1"/>
        <v>310625</v>
      </c>
      <c r="M9" s="7">
        <v>335658.6875</v>
      </c>
      <c r="N9" s="22">
        <f t="shared" si="2"/>
        <v>0.92541921769863322</v>
      </c>
      <c r="O9" s="27">
        <v>3505</v>
      </c>
      <c r="P9" s="32">
        <f t="shared" si="3"/>
        <v>88.62339514978602</v>
      </c>
      <c r="Q9" s="37" t="s">
        <v>27</v>
      </c>
      <c r="R9" s="42">
        <f>ABS(N14-N9)*100</f>
        <v>13.124108123314359</v>
      </c>
      <c r="S9" t="s">
        <v>28</v>
      </c>
      <c r="T9" t="s">
        <v>29</v>
      </c>
      <c r="U9" s="7">
        <v>28875</v>
      </c>
      <c r="W9" t="s">
        <v>30</v>
      </c>
      <c r="X9">
        <v>401</v>
      </c>
      <c r="Y9">
        <v>62</v>
      </c>
    </row>
    <row r="10" spans="1:62" x14ac:dyDescent="0.25">
      <c r="A10" t="s">
        <v>38</v>
      </c>
      <c r="B10" t="s">
        <v>39</v>
      </c>
      <c r="C10" s="17">
        <v>44403</v>
      </c>
      <c r="D10" s="7">
        <v>275000</v>
      </c>
      <c r="E10" t="s">
        <v>31</v>
      </c>
      <c r="F10" t="s">
        <v>26</v>
      </c>
      <c r="G10" s="7">
        <v>275000</v>
      </c>
      <c r="H10" s="7">
        <v>130700</v>
      </c>
      <c r="I10" s="12">
        <f t="shared" si="0"/>
        <v>47.527272727272731</v>
      </c>
      <c r="J10" s="7">
        <v>261473</v>
      </c>
      <c r="K10" s="7">
        <v>21000</v>
      </c>
      <c r="L10" s="7">
        <f t="shared" si="1"/>
        <v>254000</v>
      </c>
      <c r="M10" s="7">
        <v>246578.875</v>
      </c>
      <c r="N10" s="22">
        <f t="shared" si="2"/>
        <v>1.0300963535501571</v>
      </c>
      <c r="O10" s="27">
        <v>1740</v>
      </c>
      <c r="P10" s="32">
        <f t="shared" si="3"/>
        <v>145.97701149425288</v>
      </c>
      <c r="Q10" s="37" t="s">
        <v>27</v>
      </c>
      <c r="R10" s="42">
        <f>ABS(N14-N10)*100</f>
        <v>2.6563945381619769</v>
      </c>
      <c r="S10" t="s">
        <v>28</v>
      </c>
      <c r="T10" t="s">
        <v>29</v>
      </c>
      <c r="U10" s="7">
        <v>21000</v>
      </c>
      <c r="W10" t="s">
        <v>30</v>
      </c>
      <c r="X10">
        <v>401</v>
      </c>
      <c r="Y10">
        <v>70</v>
      </c>
    </row>
    <row r="11" spans="1:62" ht="15.75" thickBot="1" x14ac:dyDescent="0.3">
      <c r="A11" t="s">
        <v>40</v>
      </c>
      <c r="B11" t="s">
        <v>41</v>
      </c>
      <c r="C11" s="17">
        <v>44357</v>
      </c>
      <c r="D11" s="7">
        <v>310000</v>
      </c>
      <c r="E11" t="s">
        <v>31</v>
      </c>
      <c r="F11" t="s">
        <v>26</v>
      </c>
      <c r="G11" s="7">
        <v>310000</v>
      </c>
      <c r="H11" s="7">
        <v>150600</v>
      </c>
      <c r="I11" s="12">
        <f t="shared" si="0"/>
        <v>48.58064516129032</v>
      </c>
      <c r="J11" s="7">
        <v>301281</v>
      </c>
      <c r="K11" s="7">
        <v>30100</v>
      </c>
      <c r="L11" s="7">
        <f t="shared" si="1"/>
        <v>279900</v>
      </c>
      <c r="M11" s="7">
        <v>278066.59375</v>
      </c>
      <c r="N11" s="22">
        <f t="shared" si="2"/>
        <v>1.0065934070873985</v>
      </c>
      <c r="O11" s="27">
        <v>2320</v>
      </c>
      <c r="P11" s="32">
        <f t="shared" si="3"/>
        <v>120.64655172413794</v>
      </c>
      <c r="Q11" s="37" t="s">
        <v>27</v>
      </c>
      <c r="R11" s="42">
        <f>ABS(N14-N11)*100</f>
        <v>5.0066891844378292</v>
      </c>
      <c r="S11" t="s">
        <v>28</v>
      </c>
      <c r="T11" t="s">
        <v>29</v>
      </c>
      <c r="U11" s="7">
        <v>30100</v>
      </c>
      <c r="W11" t="s">
        <v>30</v>
      </c>
      <c r="X11">
        <v>401</v>
      </c>
      <c r="Y11">
        <v>67</v>
      </c>
    </row>
    <row r="12" spans="1:62" ht="15.75" thickTop="1" x14ac:dyDescent="0.25">
      <c r="A12" s="3"/>
      <c r="B12" s="3"/>
      <c r="C12" s="18" t="s">
        <v>42</v>
      </c>
      <c r="D12" s="8">
        <f>+SUM(D5:D11)</f>
        <v>1999400</v>
      </c>
      <c r="E12" s="3"/>
      <c r="F12" s="3"/>
      <c r="G12" s="8">
        <f>+SUM(G5:G11)</f>
        <v>1999400</v>
      </c>
      <c r="H12" s="8">
        <f>+SUM(H5:H11)</f>
        <v>937600</v>
      </c>
      <c r="I12" s="13"/>
      <c r="J12" s="8">
        <f>+SUM(J5:J11)</f>
        <v>1875353</v>
      </c>
      <c r="K12" s="8"/>
      <c r="L12" s="8">
        <f>+SUM(L5:L11)</f>
        <v>1824305</v>
      </c>
      <c r="M12" s="8">
        <f>+SUM(M5:M11)</f>
        <v>1743429.421875</v>
      </c>
      <c r="N12" s="23"/>
      <c r="O12" s="28"/>
      <c r="P12" s="33">
        <f>AVERAGE(P5:P11)</f>
        <v>141.00383664254346</v>
      </c>
      <c r="Q12" s="38"/>
      <c r="R12" s="43">
        <f>ABS(N14-N13)*100</f>
        <v>1.027151077078492</v>
      </c>
      <c r="S12" s="3"/>
      <c r="T12" s="3"/>
      <c r="U12" s="8"/>
      <c r="V12" s="3"/>
      <c r="W12" s="3"/>
      <c r="X12" s="3"/>
      <c r="Y12" s="3"/>
    </row>
    <row r="13" spans="1:62" x14ac:dyDescent="0.25">
      <c r="A13" s="4"/>
      <c r="B13" s="4"/>
      <c r="C13" s="19"/>
      <c r="D13" s="9"/>
      <c r="E13" s="4"/>
      <c r="F13" s="4"/>
      <c r="G13" s="9"/>
      <c r="H13" s="9" t="s">
        <v>43</v>
      </c>
      <c r="I13" s="14">
        <f>H12/G12*100</f>
        <v>46.894068220466139</v>
      </c>
      <c r="J13" s="9"/>
      <c r="K13" s="9"/>
      <c r="L13" s="9"/>
      <c r="M13" s="9" t="s">
        <v>44</v>
      </c>
      <c r="N13" s="24">
        <f>L12/M12</f>
        <v>1.0463887881609919</v>
      </c>
      <c r="O13" s="29"/>
      <c r="P13" s="34" t="s">
        <v>45</v>
      </c>
      <c r="Q13" s="39">
        <f>STDEV(N5:N11)</f>
        <v>8.4209023091920868E-2</v>
      </c>
      <c r="R13" s="44"/>
      <c r="S13" s="4"/>
      <c r="T13" s="4"/>
      <c r="U13" s="9"/>
      <c r="V13" s="4"/>
      <c r="W13" s="4"/>
      <c r="X13" s="4"/>
      <c r="Y13" s="4"/>
    </row>
    <row r="14" spans="1:62" x14ac:dyDescent="0.25">
      <c r="A14" s="5"/>
      <c r="B14" s="5"/>
      <c r="C14" s="20"/>
      <c r="D14" s="10"/>
      <c r="E14" s="5"/>
      <c r="F14" s="5"/>
      <c r="G14" s="10"/>
      <c r="H14" s="10" t="s">
        <v>46</v>
      </c>
      <c r="I14" s="15">
        <f>STDEV(I5:I11)</f>
        <v>3.4468148544357256</v>
      </c>
      <c r="J14" s="10"/>
      <c r="K14" s="10"/>
      <c r="L14" s="10"/>
      <c r="M14" s="10" t="s">
        <v>47</v>
      </c>
      <c r="N14" s="25">
        <f>AVERAGE(N5:N11)</f>
        <v>1.0566602989317768</v>
      </c>
      <c r="O14" s="30"/>
      <c r="P14" s="35" t="s">
        <v>48</v>
      </c>
      <c r="Q14" s="46">
        <f>AVERAGE(R5:R11)</f>
        <v>7.0770847979055187</v>
      </c>
      <c r="R14" s="45" t="s">
        <v>49</v>
      </c>
      <c r="S14" s="5">
        <f>+(Q14/N14)</f>
        <v>6.6975969524548686</v>
      </c>
      <c r="T14" s="5"/>
      <c r="U14" s="10"/>
      <c r="V14" s="5"/>
      <c r="W14" s="5"/>
      <c r="X14" s="5"/>
      <c r="Y14" s="5"/>
    </row>
    <row r="17" spans="13:14" x14ac:dyDescent="0.25">
      <c r="M17" s="48" t="s">
        <v>53</v>
      </c>
      <c r="N17" s="49">
        <v>1.04</v>
      </c>
    </row>
  </sheetData>
  <mergeCells count="1">
    <mergeCell ref="C1:S1"/>
  </mergeCells>
  <conditionalFormatting sqref="A5:Y1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3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A0AF-78E9-4091-ACBB-CD651B1CE1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2023-01-17T17:14:59Z</cp:lastPrinted>
  <dcterms:created xsi:type="dcterms:W3CDTF">2023-01-17T17:12:07Z</dcterms:created>
  <dcterms:modified xsi:type="dcterms:W3CDTF">2023-05-31T16:59:44Z</dcterms:modified>
</cp:coreProperties>
</file>