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5E05C8CD-3EA3-49FC-8BAA-6344598EF47C}" xr6:coauthVersionLast="47" xr6:coauthVersionMax="47" xr10:uidLastSave="{00000000-0000-0000-0000-000000000000}"/>
  <bookViews>
    <workbookView xWindow="-120" yWindow="-120" windowWidth="29040" windowHeight="15720" xr2:uid="{1314F1F3-81E0-4D33-9A63-7C8D2AE38391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L6" i="2"/>
  <c r="N6" i="2" s="1"/>
  <c r="P6" i="2"/>
  <c r="I7" i="2"/>
  <c r="L7" i="2"/>
  <c r="N7" i="2" s="1"/>
  <c r="P7" i="2"/>
  <c r="D8" i="2"/>
  <c r="G8" i="2"/>
  <c r="H8" i="2"/>
  <c r="I9" i="2" s="1"/>
  <c r="J8" i="2"/>
  <c r="M8" i="2"/>
  <c r="I10" i="2" l="1"/>
  <c r="Q9" i="2"/>
  <c r="N10" i="2"/>
  <c r="L8" i="2"/>
  <c r="N9" i="2" s="1"/>
  <c r="P5" i="2"/>
  <c r="P8" i="2" s="1"/>
  <c r="R5" i="2" l="1"/>
  <c r="R8" i="2"/>
  <c r="R6" i="2"/>
  <c r="R7" i="2"/>
  <c r="Q10" i="2" l="1"/>
  <c r="S10" i="2" s="1"/>
</calcChain>
</file>

<file path=xl/sharedStrings.xml><?xml version="1.0" encoding="utf-8"?>
<sst xmlns="http://schemas.openxmlformats.org/spreadsheetml/2006/main" count="58" uniqueCount="44">
  <si>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</si>
  <si>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</si>
  <si>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</si>
  <si>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</si>
  <si>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</si>
  <si>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</si>
  <si>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</si>
  <si>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</si>
  <si>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</si>
  <si>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</si>
  <si>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</si>
  <si>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</si>
  <si>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</si>
  <si>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</si>
  <si>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</si>
  <si>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</si>
  <si>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</si>
  <si>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</si>
  <si>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</si>
  <si>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</si>
  <si>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</si>
  <si>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Land Table</t>
  </si>
  <si>
    <t>012-440-101-00</t>
  </si>
  <si>
    <t>1786 BOWERS RD</t>
  </si>
  <si>
    <t>WD</t>
  </si>
  <si>
    <t>03-ARM'S LENGTH</t>
  </si>
  <si>
    <t>440</t>
  </si>
  <si>
    <t>DEFAULT</t>
  </si>
  <si>
    <t>IMPROVED RESIDENTIAL PROPERTY</t>
  </si>
  <si>
    <t>RURAL RESIDENTIAL</t>
  </si>
  <si>
    <t>012-443-050-00</t>
  </si>
  <si>
    <t>1661 MADELINE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</si>
  <si>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</si>
  <si>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</si>
  <si>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</si>
  <si>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</si>
  <si>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</si>
  <si>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</si>
  <si>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</si>
  <si>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</si>
  <si>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 xml:space="preserve"> Class</t>
  </si>
  <si>
    <t>Bldg Depr.</t>
  </si>
  <si>
    <t>ECF NEIGHBORHOOD 440 MADELINE SUB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</si>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</sst>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9672-D02F-452C-9C17-DF4BEE3505E2}">
  <sheetPr>
    <pageSetUpPr fitToPage="1"/>
  </sheetPr>
  <dimension ref="A1:BI12"/>
  <sheetViews>
    <sheetView tabSelected="1" workbookViewId="0">
      <selection activeCell="M12" sqref="M12:N12"/>
    </sheetView>
  </sheetViews>
  <sheetFormatPr defaultRowHeight="15" x14ac:dyDescent="0.25"/>
  <cols>
    <col min="1" max="1" width="19" customWidth="1"/>
    <col min="2" max="2" width="18" customWidth="1"/>
    <col min="3" max="3" width="8.85546875" style="17" customWidth="1"/>
    <col min="4" max="4" width="12.28515625" style="7" customWidth="1"/>
    <col min="5" max="5" width="8.7109375" customWidth="1"/>
    <col min="6" max="6" width="17.28515625" customWidth="1"/>
    <col min="7" max="7" width="12" style="7" customWidth="1"/>
    <col min="8" max="8" width="13.7109375" style="7" customWidth="1"/>
    <col min="9" max="9" width="12.5703125" style="12" customWidth="1"/>
    <col min="10" max="10" width="13.28515625" style="7" customWidth="1"/>
    <col min="11" max="11" width="12.85546875" style="7" customWidth="1"/>
    <col min="12" max="12" width="16" style="7" customWidth="1"/>
    <col min="13" max="13" width="13.140625" style="7" customWidth="1"/>
    <col min="14" max="14" width="7.42578125" style="22" customWidth="1"/>
    <col min="15" max="15" width="11.42578125" style="27" customWidth="1"/>
    <col min="16" max="16" width="10" style="32" customWidth="1"/>
    <col min="17" max="17" width="8.5703125" style="40" customWidth="1"/>
    <col min="18" max="18" width="18.140625" style="42" customWidth="1"/>
    <col min="19" max="19" width="11.5703125" customWidth="1"/>
    <col min="20" max="20" width="13.7109375" customWidth="1"/>
    <col min="21" max="21" width="11" style="7" customWidth="1"/>
    <col min="22" max="22" width="18.85546875" customWidth="1"/>
    <col min="23" max="23" width="8.28515625" customWidth="1"/>
    <col min="24" max="24" width="11.85546875" customWidth="1"/>
  </cols>
  <sheetData>
    <row r="1" spans="1:61" ht="31.5" x14ac:dyDescent="0.5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4" spans="1:61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21</v>
      </c>
      <c r="W4" s="1" t="s">
        <v>40</v>
      </c>
      <c r="X4" s="1" t="s">
        <v>41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x14ac:dyDescent="0.25">
      <c r="A5" t="s">
        <v>22</v>
      </c>
      <c r="B5" t="s">
        <v>23</v>
      </c>
      <c r="C5" s="17">
        <v>44475</v>
      </c>
      <c r="D5" s="7">
        <v>150000</v>
      </c>
      <c r="E5" t="s">
        <v>24</v>
      </c>
      <c r="F5" t="s">
        <v>25</v>
      </c>
      <c r="G5" s="7">
        <v>150000</v>
      </c>
      <c r="H5" s="7">
        <v>90200</v>
      </c>
      <c r="I5" s="12">
        <f>H5/G5*100</f>
        <v>60.13333333333334</v>
      </c>
      <c r="J5" s="7">
        <v>180382</v>
      </c>
      <c r="K5" s="7">
        <v>32600</v>
      </c>
      <c r="L5" s="7">
        <f>G5-K5</f>
        <v>117400</v>
      </c>
      <c r="M5" s="7">
        <v>112077.640625</v>
      </c>
      <c r="N5" s="22">
        <f>L5/M5</f>
        <v>1.0474881461219196</v>
      </c>
      <c r="O5" s="27">
        <v>1144</v>
      </c>
      <c r="P5" s="32">
        <f>L5/O5</f>
        <v>102.62237762237763</v>
      </c>
      <c r="Q5" s="37" t="s">
        <v>26</v>
      </c>
      <c r="R5" s="42">
        <f>ABS(N10-N5)*100</f>
        <v>2.0641962521634749</v>
      </c>
      <c r="S5" t="s">
        <v>27</v>
      </c>
      <c r="T5" t="s">
        <v>28</v>
      </c>
      <c r="U5" s="7">
        <v>32600</v>
      </c>
      <c r="V5" t="s">
        <v>29</v>
      </c>
      <c r="W5">
        <v>401</v>
      </c>
      <c r="X5">
        <v>69</v>
      </c>
      <c r="AI5" s="2"/>
      <c r="AZ5" s="2"/>
      <c r="BB5" s="2"/>
    </row>
    <row r="6" spans="1:61" x14ac:dyDescent="0.25">
      <c r="A6" t="s">
        <v>30</v>
      </c>
      <c r="B6" t="s">
        <v>31</v>
      </c>
      <c r="C6" s="17">
        <v>44231</v>
      </c>
      <c r="D6" s="7">
        <v>260000</v>
      </c>
      <c r="E6" t="s">
        <v>24</v>
      </c>
      <c r="F6" t="s">
        <v>25</v>
      </c>
      <c r="G6" s="7">
        <v>260000</v>
      </c>
      <c r="H6" s="7">
        <v>181300</v>
      </c>
      <c r="I6" s="12">
        <f>H6/G6*100</f>
        <v>69.730769230769226</v>
      </c>
      <c r="J6" s="7">
        <v>362526</v>
      </c>
      <c r="K6" s="7">
        <v>35000</v>
      </c>
      <c r="L6" s="7">
        <f>G6-K6</f>
        <v>225000</v>
      </c>
      <c r="M6" s="7">
        <v>248395.21875</v>
      </c>
      <c r="N6" s="22">
        <f>L6/M6</f>
        <v>0.90581453673813916</v>
      </c>
      <c r="O6" s="27">
        <v>2173</v>
      </c>
      <c r="P6" s="32">
        <f>L6/O6</f>
        <v>103.54348826507133</v>
      </c>
      <c r="Q6" s="37" t="s">
        <v>26</v>
      </c>
      <c r="R6" s="42">
        <f>ABS(N10-N6)*100</f>
        <v>12.103164686214573</v>
      </c>
      <c r="S6" t="s">
        <v>27</v>
      </c>
      <c r="T6" t="s">
        <v>28</v>
      </c>
      <c r="U6" s="7">
        <v>35000</v>
      </c>
      <c r="V6" t="s">
        <v>29</v>
      </c>
      <c r="W6">
        <v>401</v>
      </c>
      <c r="X6">
        <v>62</v>
      </c>
    </row>
    <row r="7" spans="1:61" ht="15.75" thickBot="1" x14ac:dyDescent="0.3">
      <c r="A7" t="s">
        <v>30</v>
      </c>
      <c r="B7" t="s">
        <v>31</v>
      </c>
      <c r="C7" s="17">
        <v>44523</v>
      </c>
      <c r="D7" s="7">
        <v>315000</v>
      </c>
      <c r="E7" t="s">
        <v>24</v>
      </c>
      <c r="F7" t="s">
        <v>25</v>
      </c>
      <c r="G7" s="7">
        <v>315000</v>
      </c>
      <c r="H7" s="7">
        <v>181300</v>
      </c>
      <c r="I7" s="12">
        <f>H7/G7*100</f>
        <v>57.555555555555557</v>
      </c>
      <c r="J7" s="7">
        <v>362526</v>
      </c>
      <c r="K7" s="7">
        <v>35000</v>
      </c>
      <c r="L7" s="7">
        <f>G7-K7</f>
        <v>280000</v>
      </c>
      <c r="M7" s="7">
        <v>248395.21875</v>
      </c>
      <c r="N7" s="22">
        <f>L7/M7</f>
        <v>1.1272358679407954</v>
      </c>
      <c r="O7" s="27">
        <v>2173</v>
      </c>
      <c r="P7" s="32">
        <f>L7/O7</f>
        <v>128.85411872986654</v>
      </c>
      <c r="Q7" s="37" t="s">
        <v>26</v>
      </c>
      <c r="R7" s="42">
        <f>ABS(N10-N7)*100</f>
        <v>10.038968434051053</v>
      </c>
      <c r="S7" t="s">
        <v>27</v>
      </c>
      <c r="T7" t="s">
        <v>28</v>
      </c>
      <c r="U7" s="7">
        <v>35000</v>
      </c>
      <c r="V7" t="s">
        <v>29</v>
      </c>
      <c r="W7">
        <v>401</v>
      </c>
      <c r="X7">
        <v>62</v>
      </c>
    </row>
    <row r="8" spans="1:61" ht="15.75" thickTop="1" x14ac:dyDescent="0.25">
      <c r="A8" s="3"/>
      <c r="B8" s="3"/>
      <c r="C8" s="18" t="s">
        <v>32</v>
      </c>
      <c r="D8" s="8">
        <f>+SUM(D5:D7)</f>
        <v>725000</v>
      </c>
      <c r="E8" s="3"/>
      <c r="F8" s="3"/>
      <c r="G8" s="8">
        <f>+SUM(G5:G7)</f>
        <v>725000</v>
      </c>
      <c r="H8" s="8">
        <f>+SUM(H5:H7)</f>
        <v>452800</v>
      </c>
      <c r="I8" s="13"/>
      <c r="J8" s="8">
        <f>+SUM(J5:J7)</f>
        <v>905434</v>
      </c>
      <c r="K8" s="8"/>
      <c r="L8" s="8">
        <f>+SUM(L5:L7)</f>
        <v>622400</v>
      </c>
      <c r="M8" s="8">
        <f>+SUM(M5:M7)</f>
        <v>608868.078125</v>
      </c>
      <c r="N8" s="23"/>
      <c r="O8" s="28"/>
      <c r="P8" s="33">
        <f>AVERAGE(P5:P7)</f>
        <v>111.67332820577182</v>
      </c>
      <c r="Q8" s="38"/>
      <c r="R8" s="43">
        <f>ABS(N10-N9)*100</f>
        <v>0.46214647142639453</v>
      </c>
      <c r="S8" s="3"/>
      <c r="T8" s="3"/>
      <c r="U8" s="8"/>
      <c r="V8" s="3"/>
      <c r="W8" s="3"/>
      <c r="X8" s="3"/>
    </row>
    <row r="9" spans="1:61" x14ac:dyDescent="0.25">
      <c r="A9" s="4"/>
      <c r="B9" s="4"/>
      <c r="C9" s="19"/>
      <c r="D9" s="9"/>
      <c r="E9" s="4"/>
      <c r="F9" s="4"/>
      <c r="G9" s="9"/>
      <c r="H9" s="9" t="s">
        <v>33</v>
      </c>
      <c r="I9" s="14">
        <f>H8/G8*100</f>
        <v>62.4551724137931</v>
      </c>
      <c r="J9" s="9"/>
      <c r="K9" s="9"/>
      <c r="L9" s="9"/>
      <c r="M9" s="9" t="s">
        <v>34</v>
      </c>
      <c r="N9" s="24">
        <f>L8/M8</f>
        <v>1.022224718886021</v>
      </c>
      <c r="O9" s="29"/>
      <c r="P9" s="34" t="s">
        <v>35</v>
      </c>
      <c r="Q9" s="39">
        <f>STDEV(N5:N7)</f>
        <v>0.11214463625357897</v>
      </c>
      <c r="R9" s="44"/>
      <c r="S9" s="4"/>
      <c r="T9" s="4"/>
      <c r="U9" s="9"/>
      <c r="V9" s="4"/>
      <c r="W9" s="4"/>
      <c r="X9" s="4"/>
    </row>
    <row r="10" spans="1:61" x14ac:dyDescent="0.25">
      <c r="A10" s="5"/>
      <c r="B10" s="5"/>
      <c r="C10" s="20"/>
      <c r="D10" s="10"/>
      <c r="E10" s="5"/>
      <c r="F10" s="5"/>
      <c r="G10" s="10"/>
      <c r="H10" s="10" t="s">
        <v>36</v>
      </c>
      <c r="I10" s="15">
        <f>STDEV(I5:I7)</f>
        <v>6.4160156654280112</v>
      </c>
      <c r="J10" s="10"/>
      <c r="K10" s="10"/>
      <c r="L10" s="10"/>
      <c r="M10" s="10" t="s">
        <v>37</v>
      </c>
      <c r="N10" s="25">
        <f>AVERAGE(N5:N7)</f>
        <v>1.0268461836002849</v>
      </c>
      <c r="O10" s="30"/>
      <c r="P10" s="35" t="s">
        <v>38</v>
      </c>
      <c r="Q10" s="46">
        <f>AVERAGE(R5:R7)</f>
        <v>8.0687764574763676</v>
      </c>
      <c r="R10" s="45" t="s">
        <v>39</v>
      </c>
      <c r="S10" s="5">
        <f>+(Q10/N10)</f>
        <v>7.8578238750286467</v>
      </c>
      <c r="T10" s="5"/>
      <c r="U10" s="10"/>
      <c r="V10" s="5"/>
      <c r="W10" s="5"/>
      <c r="X10" s="5"/>
    </row>
    <row r="12" spans="1:61" x14ac:dyDescent="0.25">
      <c r="M12" s="48" t="s">
        <v>43</v>
      </c>
      <c r="N12" s="49">
        <v>1.02</v>
      </c>
    </row>
  </sheetData>
  <mergeCells count="1">
    <mergeCell ref="A1:X1"/>
  </mergeCells>
  <conditionalFormatting sqref="A5:X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3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D82F-6CD4-423A-85CC-08AD45FE2FE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2023-01-17T16:29:48Z</cp:lastPrinted>
  <dcterms:created xsi:type="dcterms:W3CDTF">2023-01-17T16:26:25Z</dcterms:created>
  <dcterms:modified xsi:type="dcterms:W3CDTF">2023-05-31T16:55:36Z</dcterms:modified>
</cp:coreProperties>
</file>